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Inverter-battery-capacity-calc" sheetId="1" r:id="rId1"/>
  </sheets>
  <calcPr calcId="144525"/>
</workbook>
</file>

<file path=xl/sharedStrings.xml><?xml version="1.0" encoding="utf-8"?>
<sst xmlns="http://schemas.openxmlformats.org/spreadsheetml/2006/main" count="41" uniqueCount="39">
  <si>
    <t>TrekBook India - Inverter &amp; Battery Selection Guide</t>
  </si>
  <si>
    <t>STEP 1 -   Calculating Electrical Load of Home</t>
  </si>
  <si>
    <t>YouTube Channel TrekBook India</t>
  </si>
  <si>
    <t>APPLIANCES</t>
  </si>
  <si>
    <t>Power Rating</t>
  </si>
  <si>
    <t>Number of Appliances</t>
  </si>
  <si>
    <t>TOTAL Power</t>
  </si>
  <si>
    <t>Watts</t>
  </si>
  <si>
    <t>Numbers</t>
  </si>
  <si>
    <t>Zero Watt Bulb</t>
  </si>
  <si>
    <t>CFL</t>
  </si>
  <si>
    <t>Tube Light</t>
  </si>
  <si>
    <t>Ceiling Fan</t>
  </si>
  <si>
    <t>Table Fan</t>
  </si>
  <si>
    <t>Internet Router</t>
  </si>
  <si>
    <t>Mobile charger</t>
  </si>
  <si>
    <t>Television(LCD)</t>
  </si>
  <si>
    <t>Laptop charging</t>
  </si>
  <si>
    <t>Computer with LCD</t>
  </si>
  <si>
    <t>Computer with Monitor</t>
  </si>
  <si>
    <t>Fridge 165 Liter</t>
  </si>
  <si>
    <t>Mixer</t>
  </si>
  <si>
    <t>Washing Machine</t>
  </si>
  <si>
    <t>Total House Electrical Load</t>
  </si>
  <si>
    <t>Total Wattage Load</t>
  </si>
  <si>
    <t>Jurk load factor (25%)</t>
  </si>
  <si>
    <t>Power Factor 0.8</t>
  </si>
  <si>
    <t>VA Required (Approx)</t>
  </si>
  <si>
    <t>STEP 2 -   Inverter VA Selection (Power Load/Inverter efficiency)</t>
  </si>
  <si>
    <t>Inverter Efficiency in %</t>
  </si>
  <si>
    <t>VA Required</t>
  </si>
  <si>
    <t>Inverter VA needed</t>
  </si>
  <si>
    <t>INVERTER</t>
  </si>
  <si>
    <t>STEP 3 -   Battery Ah Selection</t>
  </si>
  <si>
    <t>VA Load</t>
  </si>
  <si>
    <t>Backup Hours</t>
  </si>
  <si>
    <t>Battery Voltage</t>
  </si>
  <si>
    <t>Battery Ah
minimum</t>
  </si>
  <si>
    <t>BATTERY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</si>
</sst>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0_ "/>
  </numFmts>
  <fonts count="30">
    <font>
      <sz val="11"/>
      <color theme="1"/>
      <name val="Calibri"/>
      <charset val="134"/>
      <scheme val="minor"/>
    </font>
    <font>
      <b/>
      <sz val="22"/>
      <color theme="0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24"/>
      <color rgb="FFFF0000"/>
      <name val="Calibri"/>
      <charset val="134"/>
      <scheme val="minor"/>
    </font>
    <font>
      <b/>
      <sz val="14"/>
      <name val="Algerian"/>
      <charset val="0"/>
    </font>
    <font>
      <sz val="24"/>
      <color theme="0" tint="-0.25"/>
      <name val="Calibri"/>
      <charset val="134"/>
      <scheme val="minor"/>
    </font>
    <font>
      <sz val="14"/>
      <name val="Algerian"/>
      <charset val="0"/>
    </font>
    <font>
      <sz val="14"/>
      <name val="Arial"/>
      <charset val="0"/>
    </font>
    <font>
      <b/>
      <sz val="14"/>
      <color theme="0"/>
      <name val="Arial"/>
      <charset val="0"/>
    </font>
    <font>
      <b/>
      <sz val="22"/>
      <name val="Arial"/>
      <charset val="0"/>
    </font>
    <font>
      <b/>
      <sz val="22"/>
      <color theme="0"/>
      <name val="Arial"/>
      <charset val="0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8" fillId="28" borderId="5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3" borderId="0" xfId="0" applyFont="1" applyFill="1" applyAlignment="1" applyProtection="1">
      <alignment horizontal="left" vertical="center" indent="1"/>
    </xf>
    <xf numFmtId="0" fontId="3" fillId="0" borderId="0" xfId="0" applyFont="1" applyAlignment="1">
      <alignment horizontal="center" vertical="center" textRotation="9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textRotation="180"/>
    </xf>
    <xf numFmtId="0" fontId="6" fillId="0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1" xfId="0" applyFont="1" applyFill="1" applyBorder="1" applyAlignment="1" applyProtection="1">
      <alignment horizontal="right" vertical="center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178" fontId="7" fillId="6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78" fontId="6" fillId="6" borderId="1" xfId="0" applyNumberFormat="1" applyFont="1" applyFill="1" applyBorder="1" applyAlignment="1" applyProtection="1">
      <alignment horizontal="center" vertical="center"/>
    </xf>
    <xf numFmtId="178" fontId="9" fillId="6" borderId="1" xfId="0" applyNumberFormat="1" applyFont="1" applyFill="1" applyBorder="1" applyAlignment="1" applyProtection="1">
      <alignment horizontal="center" vertical="center"/>
    </xf>
    <xf numFmtId="178" fontId="10" fillId="2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zoomScale="80" zoomScaleNormal="80" workbookViewId="0">
      <selection activeCell="C6" sqref="C6"/>
    </sheetView>
  </sheetViews>
  <sheetFormatPr defaultColWidth="9.14285714285714" defaultRowHeight="15" outlineLevelCol="5"/>
  <cols>
    <col min="1" max="1" width="6.42857142857143" customWidth="1"/>
    <col min="2" max="2" width="31" customWidth="1"/>
    <col min="3" max="3" width="20.5714285714286" customWidth="1"/>
    <col min="4" max="4" width="19" customWidth="1"/>
    <col min="5" max="5" width="27.8571428571429" customWidth="1"/>
    <col min="6" max="6" width="18.8571428571429" customWidth="1"/>
  </cols>
  <sheetData>
    <row r="1" ht="28.5" spans="2:6">
      <c r="B1" s="1" t="s">
        <v>0</v>
      </c>
      <c r="C1" s="1"/>
      <c r="D1" s="1"/>
      <c r="E1" s="1"/>
      <c r="F1" s="2"/>
    </row>
    <row r="2" spans="2:6">
      <c r="B2" s="2"/>
      <c r="C2" s="2"/>
      <c r="D2" s="2"/>
      <c r="E2" s="2"/>
      <c r="F2" s="2"/>
    </row>
    <row r="3" ht="23.25" spans="2:6">
      <c r="B3" s="3" t="s">
        <v>1</v>
      </c>
      <c r="C3" s="3"/>
      <c r="D3" s="3"/>
      <c r="E3" s="3"/>
      <c r="F3" s="2"/>
    </row>
    <row r="4" ht="36" spans="1:6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2</v>
      </c>
    </row>
    <row r="5" ht="18" spans="1:6">
      <c r="A5" s="4"/>
      <c r="B5" s="5"/>
      <c r="C5" s="5" t="s">
        <v>7</v>
      </c>
      <c r="D5" s="5" t="s">
        <v>8</v>
      </c>
      <c r="E5" s="5" t="s">
        <v>7</v>
      </c>
      <c r="F5" s="7"/>
    </row>
    <row r="6" ht="18" spans="1:6">
      <c r="A6" s="4"/>
      <c r="B6" s="8" t="s">
        <v>9</v>
      </c>
      <c r="C6" s="9">
        <v>1</v>
      </c>
      <c r="D6" s="10">
        <v>0</v>
      </c>
      <c r="E6" s="11">
        <f t="shared" ref="E6:E22" si="0">+C6*D6</f>
        <v>0</v>
      </c>
      <c r="F6" s="7"/>
    </row>
    <row r="7" ht="18" spans="1:6">
      <c r="A7" s="4"/>
      <c r="B7" s="12" t="s">
        <v>10</v>
      </c>
      <c r="C7" s="9">
        <v>9</v>
      </c>
      <c r="D7" s="10">
        <v>0</v>
      </c>
      <c r="E7" s="13">
        <f t="shared" si="0"/>
        <v>0</v>
      </c>
      <c r="F7" s="7"/>
    </row>
    <row r="8" ht="18" spans="1:6">
      <c r="A8" s="4"/>
      <c r="B8" s="14"/>
      <c r="C8" s="9">
        <v>11</v>
      </c>
      <c r="D8" s="10">
        <v>0</v>
      </c>
      <c r="E8" s="13">
        <f t="shared" si="0"/>
        <v>0</v>
      </c>
      <c r="F8" s="7"/>
    </row>
    <row r="9" ht="18" spans="1:6">
      <c r="A9" s="4"/>
      <c r="B9" s="14"/>
      <c r="C9" s="9">
        <v>18</v>
      </c>
      <c r="D9" s="10">
        <v>0</v>
      </c>
      <c r="E9" s="13">
        <f t="shared" si="0"/>
        <v>0</v>
      </c>
      <c r="F9" s="7"/>
    </row>
    <row r="10" ht="18" spans="1:6">
      <c r="A10" s="4"/>
      <c r="B10" s="15"/>
      <c r="C10" s="9">
        <v>22</v>
      </c>
      <c r="D10" s="10">
        <v>0</v>
      </c>
      <c r="E10" s="13">
        <f t="shared" si="0"/>
        <v>0</v>
      </c>
      <c r="F10" s="7"/>
    </row>
    <row r="11" ht="18" spans="1:6">
      <c r="A11" s="4"/>
      <c r="B11" s="16" t="s">
        <v>11</v>
      </c>
      <c r="C11" s="9">
        <v>40</v>
      </c>
      <c r="D11" s="10">
        <v>0</v>
      </c>
      <c r="E11" s="13">
        <f t="shared" si="0"/>
        <v>0</v>
      </c>
      <c r="F11" s="7"/>
    </row>
    <row r="12" ht="18" spans="1:6">
      <c r="A12" s="4"/>
      <c r="B12" s="16" t="s">
        <v>12</v>
      </c>
      <c r="C12" s="9">
        <v>60</v>
      </c>
      <c r="D12" s="10">
        <v>0</v>
      </c>
      <c r="E12" s="13">
        <f t="shared" si="0"/>
        <v>0</v>
      </c>
      <c r="F12" s="7"/>
    </row>
    <row r="13" ht="18" spans="1:6">
      <c r="A13" s="4"/>
      <c r="B13" s="16" t="s">
        <v>13</v>
      </c>
      <c r="C13" s="9">
        <v>60</v>
      </c>
      <c r="D13" s="10">
        <v>0</v>
      </c>
      <c r="E13" s="13">
        <f t="shared" si="0"/>
        <v>0</v>
      </c>
      <c r="F13" s="7"/>
    </row>
    <row r="14" ht="18" spans="1:6">
      <c r="A14" s="4"/>
      <c r="B14" s="16" t="s">
        <v>14</v>
      </c>
      <c r="C14" s="9">
        <v>10</v>
      </c>
      <c r="D14" s="10">
        <v>0</v>
      </c>
      <c r="E14" s="13">
        <f t="shared" si="0"/>
        <v>0</v>
      </c>
      <c r="F14" s="7"/>
    </row>
    <row r="15" ht="18" spans="1:6">
      <c r="A15" s="4"/>
      <c r="B15" s="16" t="s">
        <v>15</v>
      </c>
      <c r="C15" s="9">
        <v>5</v>
      </c>
      <c r="D15" s="10">
        <v>0</v>
      </c>
      <c r="E15" s="13">
        <f t="shared" si="0"/>
        <v>0</v>
      </c>
      <c r="F15" s="7"/>
    </row>
    <row r="16" ht="18" spans="1:6">
      <c r="A16" s="4"/>
      <c r="B16" s="16" t="s">
        <v>16</v>
      </c>
      <c r="C16" s="9">
        <v>80</v>
      </c>
      <c r="D16" s="10">
        <v>0</v>
      </c>
      <c r="E16" s="13">
        <f t="shared" si="0"/>
        <v>0</v>
      </c>
      <c r="F16" s="7"/>
    </row>
    <row r="17" ht="18" spans="1:6">
      <c r="A17" s="4"/>
      <c r="B17" s="16" t="s">
        <v>17</v>
      </c>
      <c r="C17" s="9">
        <v>120</v>
      </c>
      <c r="D17" s="10">
        <v>0</v>
      </c>
      <c r="E17" s="13">
        <f t="shared" si="0"/>
        <v>0</v>
      </c>
      <c r="F17" s="7"/>
    </row>
    <row r="18" ht="18" spans="1:6">
      <c r="A18" s="4"/>
      <c r="B18" s="16" t="s">
        <v>18</v>
      </c>
      <c r="C18" s="9">
        <v>80</v>
      </c>
      <c r="D18" s="10">
        <v>0</v>
      </c>
      <c r="E18" s="13">
        <f t="shared" si="0"/>
        <v>0</v>
      </c>
      <c r="F18" s="7"/>
    </row>
    <row r="19" ht="18" spans="1:6">
      <c r="A19" s="4"/>
      <c r="B19" s="16" t="s">
        <v>19</v>
      </c>
      <c r="C19" s="9">
        <v>120</v>
      </c>
      <c r="D19" s="10">
        <v>0</v>
      </c>
      <c r="E19" s="13">
        <f t="shared" si="0"/>
        <v>0</v>
      </c>
      <c r="F19" s="7"/>
    </row>
    <row r="20" ht="18" spans="1:6">
      <c r="A20" s="4"/>
      <c r="B20" s="16" t="s">
        <v>20</v>
      </c>
      <c r="C20" s="9">
        <v>100</v>
      </c>
      <c r="D20" s="10">
        <v>0</v>
      </c>
      <c r="E20" s="13">
        <f t="shared" si="0"/>
        <v>0</v>
      </c>
      <c r="F20" s="7"/>
    </row>
    <row r="21" ht="18" spans="1:6">
      <c r="A21" s="4"/>
      <c r="B21" s="16" t="s">
        <v>21</v>
      </c>
      <c r="C21" s="9">
        <v>500</v>
      </c>
      <c r="D21" s="10">
        <v>0</v>
      </c>
      <c r="E21" s="13">
        <f t="shared" si="0"/>
        <v>0</v>
      </c>
      <c r="F21" s="7"/>
    </row>
    <row r="22" ht="18" spans="1:6">
      <c r="A22" s="4"/>
      <c r="B22" s="16" t="s">
        <v>22</v>
      </c>
      <c r="C22" s="9">
        <v>325</v>
      </c>
      <c r="D22" s="10">
        <v>0</v>
      </c>
      <c r="E22" s="13">
        <f t="shared" si="0"/>
        <v>0</v>
      </c>
      <c r="F22" s="7"/>
    </row>
    <row r="23" ht="18" spans="2:6">
      <c r="B23" s="17"/>
      <c r="C23" s="17"/>
      <c r="D23" s="17"/>
      <c r="E23" s="2"/>
      <c r="F23" s="2"/>
    </row>
    <row r="24" ht="18" spans="2:6">
      <c r="B24" s="18" t="s">
        <v>23</v>
      </c>
      <c r="C24" s="18"/>
      <c r="D24" s="18"/>
      <c r="E24" s="13">
        <f>SUM(E6:E22)</f>
        <v>0</v>
      </c>
      <c r="F24" s="2"/>
    </row>
    <row r="25" ht="18" spans="2:6">
      <c r="B25" s="17"/>
      <c r="C25" s="17"/>
      <c r="D25" s="17"/>
      <c r="E25" s="2"/>
      <c r="F25" s="2"/>
    </row>
    <row r="26" ht="36" spans="2:6">
      <c r="B26" s="6" t="s">
        <v>24</v>
      </c>
      <c r="C26" s="6" t="s">
        <v>25</v>
      </c>
      <c r="D26" s="6" t="s">
        <v>26</v>
      </c>
      <c r="E26" s="6" t="s">
        <v>27</v>
      </c>
      <c r="F26" s="2"/>
    </row>
    <row r="27" ht="18" spans="2:6">
      <c r="B27" s="13">
        <f>E24</f>
        <v>0</v>
      </c>
      <c r="C27" s="13">
        <v>1.25</v>
      </c>
      <c r="D27" s="19">
        <v>0.8</v>
      </c>
      <c r="E27" s="20">
        <f>+B27*C27/D27</f>
        <v>0</v>
      </c>
      <c r="F27" s="2"/>
    </row>
    <row r="28" ht="18" spans="2:6">
      <c r="B28" s="17"/>
      <c r="C28" s="17"/>
      <c r="D28" s="17"/>
      <c r="E28" s="2"/>
      <c r="F28" s="2"/>
    </row>
    <row r="29" ht="23.25" spans="2:6">
      <c r="B29" s="3" t="s">
        <v>28</v>
      </c>
      <c r="C29" s="3"/>
      <c r="D29" s="3"/>
      <c r="E29" s="3"/>
      <c r="F29" s="2"/>
    </row>
    <row r="30" ht="18" spans="2:6">
      <c r="B30" s="21" t="s">
        <v>29</v>
      </c>
      <c r="C30" s="22" t="s">
        <v>30</v>
      </c>
      <c r="D30" s="21"/>
      <c r="E30" s="21" t="s">
        <v>31</v>
      </c>
      <c r="F30" s="23" t="s">
        <v>32</v>
      </c>
    </row>
    <row r="31" ht="27.75" spans="2:6">
      <c r="B31" s="24">
        <v>80</v>
      </c>
      <c r="C31" s="25">
        <f>+E27</f>
        <v>0</v>
      </c>
      <c r="D31" s="21"/>
      <c r="E31" s="26">
        <f>+C31/B31%</f>
        <v>0</v>
      </c>
      <c r="F31" s="27" t="str">
        <f>TEXT(E31,"0")&amp;" VA"</f>
        <v>0 VA</v>
      </c>
    </row>
    <row r="32" spans="2:6">
      <c r="B32" s="2"/>
      <c r="C32" s="2"/>
      <c r="D32" s="2"/>
      <c r="E32" s="2"/>
      <c r="F32" s="2"/>
    </row>
    <row r="33" ht="23.25" spans="2:6">
      <c r="B33" s="3" t="s">
        <v>33</v>
      </c>
      <c r="C33" s="3"/>
      <c r="D33" s="3"/>
      <c r="E33" s="3"/>
      <c r="F33" s="2"/>
    </row>
    <row r="34" ht="36" spans="2:6">
      <c r="B34" s="6" t="s">
        <v>34</v>
      </c>
      <c r="C34" s="6" t="s">
        <v>35</v>
      </c>
      <c r="D34" s="6" t="s">
        <v>36</v>
      </c>
      <c r="E34" s="6" t="s">
        <v>37</v>
      </c>
      <c r="F34" s="23" t="s">
        <v>38</v>
      </c>
    </row>
    <row r="35" ht="27.75" spans="2:6">
      <c r="B35" s="20">
        <f>+E27</f>
        <v>0</v>
      </c>
      <c r="C35" s="24">
        <v>2</v>
      </c>
      <c r="D35" s="28">
        <v>12</v>
      </c>
      <c r="E35" s="26">
        <f>+B35*C35/D35</f>
        <v>0</v>
      </c>
      <c r="F35" s="27" t="str">
        <f>TEXT(E35,"0")&amp;" Ah"</f>
        <v>0 Ah</v>
      </c>
    </row>
  </sheetData>
  <sheetProtection password="BFAF" sheet="1" selectLockedCells="1" objects="1"/>
  <protectedRanges>
    <protectedRange sqref="A4 A8 A13 A14 A15 A17 A19 A23 A25 A26 A28 F4 F8 F13:F15 F17 F19" name="QUANTITY"/>
  </protectedRanges>
  <mergeCells count="8">
    <mergeCell ref="B1:E1"/>
    <mergeCell ref="B3:E3"/>
    <mergeCell ref="B24:D24"/>
    <mergeCell ref="B29:E29"/>
    <mergeCell ref="B33:E33"/>
    <mergeCell ref="A4:A22"/>
    <mergeCell ref="B7:B10"/>
    <mergeCell ref="F4:F22"/>
  </mergeCells>
  <conditionalFormatting sqref="D6">
    <cfRule type="cellIs" dxfId="0" priority="6" operator="between">
      <formula>1</formula>
      <formula>100</formula>
    </cfRule>
  </conditionalFormatting>
  <conditionalFormatting sqref="D27">
    <cfRule type="cellIs" dxfId="0" priority="4" operator="between">
      <formula>0.5</formula>
      <formula>1</formula>
    </cfRule>
  </conditionalFormatting>
  <conditionalFormatting sqref="B31">
    <cfRule type="cellIs" dxfId="0" priority="3" operator="between">
      <formula>50</formula>
      <formula>99</formula>
    </cfRule>
  </conditionalFormatting>
  <conditionalFormatting sqref="C35">
    <cfRule type="cellIs" dxfId="0" priority="2" operator="between">
      <formula>1</formula>
      <formula>99</formula>
    </cfRule>
  </conditionalFormatting>
  <conditionalFormatting sqref="D35">
    <cfRule type="cellIs" dxfId="0" priority="1" operator="between">
      <formula>12</formula>
      <formula>72</formula>
    </cfRule>
  </conditionalFormatting>
  <conditionalFormatting sqref="D7:D22">
    <cfRule type="cellIs" dxfId="0" priority="5" operator="between">
      <formula>1</formula>
      <formula>100</formula>
    </cfRule>
  </conditionalFormatting>
  <dataValidations count="4">
    <dataValidation type="whole" operator="between" allowBlank="1" showInputMessage="1" showErrorMessage="1" sqref="D35">
      <formula1>12</formula1>
      <formula2>48</formula2>
    </dataValidation>
    <dataValidation type="whole" operator="between" allowBlank="1" showInputMessage="1" showErrorMessage="1" sqref="D6 D7:D22">
      <formula1>0</formula1>
      <formula2>100</formula2>
    </dataValidation>
    <dataValidation type="decimal" operator="between" allowBlank="1" showInputMessage="1" showErrorMessage="1" sqref="D27">
      <formula1>0</formula1>
      <formula2>1</formula2>
    </dataValidation>
    <dataValidation type="decimal" operator="between" allowBlank="1" showInputMessage="1" showErrorMessage="1" sqref="B31 C35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Inverter-battery-capacity-calc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2022-02-26T10:25:00Z</dcterms:created>
  <dcterms:modified xsi:type="dcterms:W3CDTF">2022-02-27T05:19:17Z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ED18087FF5624A0DACAF0A877A2D5662</vt:lpwstr>
  </property>
  <property fmtid="{D5CDD505-2E9C-101B-9397-08002B2CF9AE}" pid="3" name="KSOProductBuildVer">
    <vt:lpwstr>1033-11.2.0.10463</vt:lpwstr>
  </property>
</Properties>
</file>